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inn-sbs\data\Administration\ASDEM INFO 2017\New website 2017\"/>
    </mc:Choice>
  </mc:AlternateContent>
  <bookViews>
    <workbookView xWindow="0" yWindow="0" windowWidth="21570" windowHeight="75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45" i="1" l="1"/>
  <c r="F39" i="1"/>
  <c r="F35" i="1"/>
  <c r="E47" i="1"/>
  <c r="E45" i="1"/>
  <c r="I33" i="1"/>
  <c r="D47" i="1"/>
  <c r="E35" i="1"/>
  <c r="E39" i="1"/>
  <c r="B41" i="1"/>
  <c r="H28" i="1"/>
  <c r="A37" i="1" s="1"/>
  <c r="E37" i="1"/>
  <c r="G37" i="1" s="1"/>
  <c r="C37" i="1"/>
  <c r="D45" i="1" l="1"/>
  <c r="H37" i="1"/>
  <c r="D41" i="1" s="1"/>
  <c r="H41" i="1" s="1"/>
  <c r="H47" i="1" s="1"/>
  <c r="H50" i="1" s="1"/>
  <c r="H51" i="1" s="1"/>
</calcChain>
</file>

<file path=xl/sharedStrings.xml><?xml version="1.0" encoding="utf-8"?>
<sst xmlns="http://schemas.openxmlformats.org/spreadsheetml/2006/main" count="53" uniqueCount="44">
  <si>
    <t>Total loaded cargo:</t>
  </si>
  <si>
    <t>Total pumping time:</t>
  </si>
  <si>
    <t>Average discharge rate:</t>
  </si>
  <si>
    <t>Average back pressure achieved:</t>
  </si>
  <si>
    <t>Calculate excess pumping time as follows:</t>
  </si>
  <si>
    <t>Excess pumping time:</t>
  </si>
  <si>
    <t>mt</t>
  </si>
  <si>
    <t>kg/cm²</t>
  </si>
  <si>
    <t>mt/hr</t>
  </si>
  <si>
    <t>)     =</t>
  </si>
  <si>
    <t>Date:</t>
  </si>
  <si>
    <t>M/T:</t>
  </si>
  <si>
    <t>hours</t>
  </si>
  <si>
    <t>Actual pumping time at:</t>
  </si>
  <si>
    <t xml:space="preserve">mt/hr </t>
  </si>
  <si>
    <t>=</t>
  </si>
  <si>
    <t>hr:min:sec</t>
  </si>
  <si>
    <t>Quantity discharged at:</t>
  </si>
  <si>
    <t>÷</t>
  </si>
  <si>
    <t>Calculate the time taken to discharge at</t>
  </si>
  <si>
    <t>Q1 = Average discharge rate achieved by the vessel during bulk discharge.</t>
  </si>
  <si>
    <t>Q2 =The discharge rate that would be achieved at the pumping pressure, H2.</t>
  </si>
  <si>
    <t xml:space="preserve">H1 = The average pumping pressure achieved by the vessel during bulk discharge as measured </t>
  </si>
  <si>
    <t>at the manifold.</t>
  </si>
  <si>
    <t xml:space="preserve">H2 = The pumping pressure warranted in the charter party or lower maximum pressure required </t>
  </si>
  <si>
    <t>by the terminal.</t>
  </si>
  <si>
    <t>REF:</t>
  </si>
  <si>
    <t xml:space="preserve">PUMPING PERFORMANCE FORMULA:    Q2 = Q1 x √ (H2 / H1) </t>
  </si>
  <si>
    <t>C/P warranted minimum back pressure or,</t>
  </si>
  <si>
    <t>maximum permitted by shore if lower:</t>
  </si>
  <si>
    <t>Calculate the average discharge rate at:</t>
  </si>
  <si>
    <t xml:space="preserve">Calculated pumping time at: </t>
  </si>
  <si>
    <t>ASDEM SPREADSHEET FOR CALCULATING DISCHARGE RATES</t>
  </si>
  <si>
    <t>BY APPLICATION OF THE PUMPING PERFORMANCE FORMULA</t>
  </si>
  <si>
    <t xml:space="preserve">      x       √ (</t>
  </si>
  <si>
    <t xml:space="preserve"> mt       ÷</t>
  </si>
  <si>
    <t>as follows:</t>
  </si>
  <si>
    <t>(Change here to psi or bar if required.)</t>
  </si>
  <si>
    <t>SEAPRIDE 1</t>
  </si>
  <si>
    <t>B/L DATE:</t>
  </si>
  <si>
    <t>11.03.05</t>
  </si>
  <si>
    <t>J305/MH</t>
  </si>
  <si>
    <t>OITA</t>
  </si>
  <si>
    <r>
      <t>Enter red fields.</t>
    </r>
    <r>
      <rPr>
        <sz val="10"/>
        <rFont val="Georgia"/>
        <family val="1"/>
      </rPr>
      <t xml:space="preserve"> </t>
    </r>
    <r>
      <rPr>
        <b/>
        <sz val="10"/>
        <color indexed="12"/>
        <rFont val="Georgia"/>
        <family val="1"/>
      </rPr>
      <t>Results are shown in blue.</t>
    </r>
    <r>
      <rPr>
        <sz val="10"/>
        <rFont val="Georgia"/>
        <family val="1"/>
      </rPr>
      <t xml:space="preserve"> </t>
    </r>
    <r>
      <rPr>
        <b/>
        <sz val="10"/>
        <color indexed="17"/>
        <rFont val="Georgia"/>
        <family val="1"/>
      </rPr>
      <t>Green fields are optional.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</si>
</sst>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"/>
    <numFmt numFmtId="166" formatCode="#,##0.000"/>
    <numFmt numFmtId="167" formatCode="#,##0.0000"/>
    <numFmt numFmtId="168" formatCode="h:mm:ss"/>
  </numFmts>
  <fonts count="14" x14ac:knownFonts="1">
    <font>
      <sz val="10"/>
      <name val="Arial"/>
    </font>
    <font>
      <sz val="8"/>
      <name val="Arial"/>
    </font>
    <font>
      <b/>
      <sz val="14"/>
      <name val="Georgia"/>
      <family val="1"/>
    </font>
    <font>
      <sz val="14"/>
      <name val="Georgia"/>
      <family val="1"/>
    </font>
    <font>
      <sz val="10"/>
      <name val="Georgia"/>
      <family val="1"/>
    </font>
    <font>
      <b/>
      <sz val="11"/>
      <name val="Georgia"/>
      <family val="1"/>
    </font>
    <font>
      <b/>
      <sz val="10"/>
      <name val="Georgia"/>
      <family val="1"/>
    </font>
    <font>
      <sz val="11"/>
      <name val="Georgia"/>
      <family val="1"/>
    </font>
    <font>
      <b/>
      <sz val="10"/>
      <color indexed="10"/>
      <name val="Georgia"/>
      <family val="1"/>
    </font>
    <font>
      <b/>
      <sz val="10"/>
      <color indexed="12"/>
      <name val="Georgia"/>
      <family val="1"/>
    </font>
    <font>
      <b/>
      <sz val="10"/>
      <color indexed="17"/>
      <name val="Georgia"/>
      <family val="1"/>
    </font>
    <font>
      <sz val="10"/>
      <color indexed="12"/>
      <name val="Georgia"/>
      <family val="1"/>
    </font>
    <font>
      <sz val="10"/>
      <color indexed="17"/>
      <name val="Georgia"/>
      <family val="1"/>
    </font>
    <font>
      <sz val="10"/>
      <color indexed="9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166" fontId="10" fillId="0" borderId="0" xfId="0" applyNumberFormat="1" applyFont="1"/>
    <xf numFmtId="166" fontId="8" fillId="0" borderId="0" xfId="0" applyNumberFormat="1" applyFont="1"/>
    <xf numFmtId="20" fontId="4" fillId="0" borderId="0" xfId="0" applyNumberFormat="1" applyFont="1"/>
    <xf numFmtId="20" fontId="8" fillId="0" borderId="0" xfId="0" applyNumberFormat="1" applyFont="1"/>
    <xf numFmtId="164" fontId="8" fillId="0" borderId="0" xfId="0" applyNumberFormat="1" applyFont="1"/>
    <xf numFmtId="4" fontId="11" fillId="0" borderId="0" xfId="0" applyNumberFormat="1" applyFont="1"/>
    <xf numFmtId="0" fontId="12" fillId="0" borderId="0" xfId="0" applyFont="1"/>
    <xf numFmtId="2" fontId="8" fillId="0" borderId="0" xfId="0" applyNumberFormat="1" applyFont="1"/>
    <xf numFmtId="4" fontId="8" fillId="0" borderId="0" xfId="0" applyNumberFormat="1" applyFont="1"/>
    <xf numFmtId="4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11" fillId="0" borderId="0" xfId="0" applyNumberFormat="1" applyFont="1"/>
    <xf numFmtId="0" fontId="4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0" applyFont="1"/>
    <xf numFmtId="166" fontId="11" fillId="0" borderId="0" xfId="0" applyNumberFormat="1" applyFont="1"/>
    <xf numFmtId="167" fontId="11" fillId="0" borderId="0" xfId="0" applyNumberFormat="1" applyFont="1"/>
    <xf numFmtId="165" fontId="11" fillId="0" borderId="0" xfId="0" applyNumberFormat="1" applyFont="1"/>
    <xf numFmtId="4" fontId="12" fillId="0" borderId="0" xfId="0" applyNumberFormat="1" applyFont="1"/>
    <xf numFmtId="168" fontId="11" fillId="0" borderId="0" xfId="0" applyNumberFormat="1" applyFont="1"/>
    <xf numFmtId="20" fontId="6" fillId="0" borderId="0" xfId="0" applyNumberFormat="1" applyFont="1"/>
    <xf numFmtId="15" fontId="10" fillId="0" borderId="0" xfId="0" applyNumberFormat="1" applyFont="1"/>
    <xf numFmtId="2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3543743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375"/>
          <a:ext cx="3543743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zoomScaleNormal="100" workbookViewId="0">
      <selection activeCell="N16" sqref="N16"/>
    </sheetView>
  </sheetViews>
  <sheetFormatPr defaultRowHeight="12.75" x14ac:dyDescent="0.2"/>
  <cols>
    <col min="1" max="1" width="96.85546875" style="3" bestFit="1" customWidth="1"/>
    <col min="2" max="2" width="13.5703125" style="3" bestFit="1" customWidth="1"/>
    <col min="3" max="3" width="8.42578125" style="3" bestFit="1" customWidth="1"/>
    <col min="4" max="4" width="35.85546875" style="3" bestFit="1" customWidth="1"/>
    <col min="5" max="5" width="9.5703125" style="3" bestFit="1" customWidth="1"/>
    <col min="6" max="6" width="8" style="3" bestFit="1" customWidth="1"/>
    <col min="7" max="7" width="15.5703125" style="3" bestFit="1" customWidth="1"/>
    <col min="8" max="8" width="12.140625" style="3" bestFit="1" customWidth="1"/>
    <col min="9" max="9" width="10.7109375" style="3" bestFit="1" customWidth="1"/>
    <col min="10" max="16384" width="9.140625" style="3"/>
  </cols>
  <sheetData>
    <row r="2" spans="1:7" ht="0.75" customHeight="1" x14ac:dyDescent="0.2"/>
    <row r="3" spans="1:7" hidden="1" x14ac:dyDescent="0.2"/>
    <row r="4" spans="1:7" hidden="1" x14ac:dyDescent="0.2"/>
    <row r="5" spans="1:7" ht="57" customHeight="1" x14ac:dyDescent="0.2"/>
    <row r="7" spans="1:7" s="2" customFormat="1" ht="18" x14ac:dyDescent="0.25">
      <c r="A7" s="1" t="s">
        <v>32</v>
      </c>
    </row>
    <row r="8" spans="1:7" ht="18" x14ac:dyDescent="0.25">
      <c r="A8" s="1" t="s">
        <v>33</v>
      </c>
    </row>
    <row r="10" spans="1:7" ht="14.25" x14ac:dyDescent="0.2">
      <c r="A10" s="4" t="s">
        <v>27</v>
      </c>
      <c r="B10" s="5"/>
      <c r="C10" s="5"/>
      <c r="D10" s="5"/>
      <c r="E10" s="5"/>
      <c r="F10" s="5"/>
      <c r="G10" s="5"/>
    </row>
    <row r="11" spans="1:7" ht="14.25" x14ac:dyDescent="0.2">
      <c r="A11" s="6" t="s">
        <v>20</v>
      </c>
    </row>
    <row r="12" spans="1:7" ht="14.25" x14ac:dyDescent="0.2">
      <c r="A12" s="6" t="s">
        <v>22</v>
      </c>
    </row>
    <row r="13" spans="1:7" ht="14.25" x14ac:dyDescent="0.2">
      <c r="A13" s="6" t="s">
        <v>23</v>
      </c>
    </row>
    <row r="14" spans="1:7" ht="14.25" x14ac:dyDescent="0.2">
      <c r="A14" s="6" t="s">
        <v>24</v>
      </c>
    </row>
    <row r="15" spans="1:7" ht="14.25" x14ac:dyDescent="0.2">
      <c r="A15" s="6" t="s">
        <v>25</v>
      </c>
    </row>
    <row r="16" spans="1:7" ht="14.25" x14ac:dyDescent="0.2">
      <c r="A16" s="6" t="s">
        <v>21</v>
      </c>
    </row>
    <row r="18" spans="1:10" x14ac:dyDescent="0.2">
      <c r="A18" s="7" t="s">
        <v>43</v>
      </c>
    </row>
    <row r="20" spans="1:10" s="5" customFormat="1" x14ac:dyDescent="0.2">
      <c r="A20" s="5" t="s">
        <v>11</v>
      </c>
      <c r="B20" s="8" t="s">
        <v>38</v>
      </c>
      <c r="D20" s="9" t="s">
        <v>39</v>
      </c>
      <c r="E20" s="10" t="s">
        <v>40</v>
      </c>
      <c r="G20" s="5" t="s">
        <v>26</v>
      </c>
      <c r="H20" s="10" t="s">
        <v>41</v>
      </c>
    </row>
    <row r="22" spans="1:10" x14ac:dyDescent="0.2">
      <c r="A22" s="3" t="s">
        <v>0</v>
      </c>
      <c r="H22" s="11">
        <v>77161.3</v>
      </c>
      <c r="I22" s="3" t="s">
        <v>6</v>
      </c>
    </row>
    <row r="24" spans="1:10" x14ac:dyDescent="0.2">
      <c r="A24" s="3" t="s">
        <v>17</v>
      </c>
      <c r="C24" s="10" t="s">
        <v>42</v>
      </c>
      <c r="H24" s="12">
        <v>77161.3</v>
      </c>
      <c r="I24" s="3" t="s">
        <v>6</v>
      </c>
    </row>
    <row r="25" spans="1:10" x14ac:dyDescent="0.2">
      <c r="G25" s="13"/>
    </row>
    <row r="26" spans="1:10" x14ac:dyDescent="0.2">
      <c r="A26" s="3" t="s">
        <v>1</v>
      </c>
      <c r="F26" s="14"/>
      <c r="H26" s="15">
        <v>29.25</v>
      </c>
      <c r="I26" s="3" t="s">
        <v>12</v>
      </c>
    </row>
    <row r="28" spans="1:10" x14ac:dyDescent="0.2">
      <c r="A28" s="3" t="s">
        <v>2</v>
      </c>
      <c r="H28" s="16">
        <f>SUM(H24/H26)</f>
        <v>2637.9931623931625</v>
      </c>
      <c r="I28" s="3" t="s">
        <v>8</v>
      </c>
      <c r="J28" s="17"/>
    </row>
    <row r="30" spans="1:10" x14ac:dyDescent="0.2">
      <c r="A30" s="3" t="s">
        <v>3</v>
      </c>
      <c r="D30" s="3" t="s">
        <v>37</v>
      </c>
      <c r="H30" s="18">
        <v>5.5</v>
      </c>
      <c r="I30" s="10" t="s">
        <v>7</v>
      </c>
    </row>
    <row r="32" spans="1:10" x14ac:dyDescent="0.2">
      <c r="A32" s="3" t="s">
        <v>28</v>
      </c>
    </row>
    <row r="33" spans="1:9" x14ac:dyDescent="0.2">
      <c r="A33" s="3" t="s">
        <v>29</v>
      </c>
      <c r="H33" s="19">
        <v>7.03</v>
      </c>
      <c r="I33" s="3" t="str">
        <f>I30</f>
        <v>kg/cm²</v>
      </c>
    </row>
    <row r="35" spans="1:9" x14ac:dyDescent="0.2">
      <c r="A35" s="3" t="s">
        <v>30</v>
      </c>
      <c r="E35" s="20">
        <f>SUM(H33)</f>
        <v>7.03</v>
      </c>
      <c r="F35" s="3" t="str">
        <f>I30</f>
        <v>kg/cm²</v>
      </c>
      <c r="G35" s="3" t="s">
        <v>36</v>
      </c>
    </row>
    <row r="37" spans="1:9" x14ac:dyDescent="0.2">
      <c r="A37" s="16">
        <f>(H28)</f>
        <v>2637.9931623931625</v>
      </c>
      <c r="B37" s="21" t="s">
        <v>34</v>
      </c>
      <c r="C37" s="22">
        <f>SUM(H33)</f>
        <v>7.03</v>
      </c>
      <c r="D37" s="23" t="s">
        <v>18</v>
      </c>
      <c r="E37" s="24">
        <f>SUM(H30)</f>
        <v>5.5</v>
      </c>
      <c r="F37" s="3" t="s">
        <v>9</v>
      </c>
      <c r="G37" s="25">
        <f>SQRT(C37/E37)</f>
        <v>1.130567033917856</v>
      </c>
      <c r="H37" s="16">
        <f>SUM(G37*A37)</f>
        <v>2982.4281051024227</v>
      </c>
      <c r="I37" s="3" t="s">
        <v>8</v>
      </c>
    </row>
    <row r="39" spans="1:9" x14ac:dyDescent="0.2">
      <c r="A39" s="5" t="s">
        <v>19</v>
      </c>
      <c r="E39" s="20">
        <f>SUM(H33)</f>
        <v>7.03</v>
      </c>
      <c r="F39" s="3" t="str">
        <f>I30</f>
        <v>kg/cm²</v>
      </c>
      <c r="G39" s="3" t="s">
        <v>36</v>
      </c>
    </row>
    <row r="41" spans="1:9" x14ac:dyDescent="0.2">
      <c r="B41" s="26">
        <f>H24</f>
        <v>77161.3</v>
      </c>
      <c r="C41" s="3" t="s">
        <v>35</v>
      </c>
      <c r="D41" s="16">
        <f>H37</f>
        <v>2982.4281051024227</v>
      </c>
      <c r="E41" s="3" t="s">
        <v>14</v>
      </c>
      <c r="F41" s="23" t="s">
        <v>15</v>
      </c>
      <c r="H41" s="27">
        <f>SUM(B41/D41)</f>
        <v>25.871973197942395</v>
      </c>
      <c r="I41" s="3" t="s">
        <v>12</v>
      </c>
    </row>
    <row r="43" spans="1:9" x14ac:dyDescent="0.2">
      <c r="A43" s="5" t="s">
        <v>4</v>
      </c>
    </row>
    <row r="45" spans="1:9" x14ac:dyDescent="0.2">
      <c r="A45" s="3" t="s">
        <v>13</v>
      </c>
      <c r="D45" s="22">
        <f>SUM(E37)</f>
        <v>5.5</v>
      </c>
      <c r="E45" s="3" t="str">
        <f>I30</f>
        <v>kg/cm²</v>
      </c>
      <c r="F45" s="23" t="s">
        <v>15</v>
      </c>
      <c r="H45" s="28">
        <f>SUM(H26)</f>
        <v>29.25</v>
      </c>
      <c r="I45" s="3" t="s">
        <v>12</v>
      </c>
    </row>
    <row r="47" spans="1:9" x14ac:dyDescent="0.2">
      <c r="A47" s="3" t="s">
        <v>31</v>
      </c>
      <c r="D47" s="16">
        <f>SUM(H33)</f>
        <v>7.03</v>
      </c>
      <c r="E47" s="3" t="str">
        <f>I30</f>
        <v>kg/cm²</v>
      </c>
      <c r="F47" s="23" t="s">
        <v>15</v>
      </c>
      <c r="H47" s="27">
        <f>SUM(H41)</f>
        <v>25.871973197942395</v>
      </c>
      <c r="I47" s="3" t="s">
        <v>12</v>
      </c>
    </row>
    <row r="48" spans="1:9" x14ac:dyDescent="0.2">
      <c r="H48" s="29"/>
    </row>
    <row r="49" spans="1:9" x14ac:dyDescent="0.2">
      <c r="H49" s="29"/>
    </row>
    <row r="50" spans="1:9" x14ac:dyDescent="0.2">
      <c r="A50" s="3" t="s">
        <v>5</v>
      </c>
      <c r="H50" s="28">
        <f>SUM(H45-H47)</f>
        <v>3.3780268020576045</v>
      </c>
      <c r="I50" s="3" t="s">
        <v>12</v>
      </c>
    </row>
    <row r="51" spans="1:9" x14ac:dyDescent="0.2">
      <c r="H51" s="30">
        <f>(H50/24)</f>
        <v>0.14075111675240018</v>
      </c>
      <c r="I51" s="3" t="s">
        <v>16</v>
      </c>
    </row>
    <row r="52" spans="1:9" x14ac:dyDescent="0.2">
      <c r="H52" s="31"/>
    </row>
    <row r="53" spans="1:9" x14ac:dyDescent="0.2">
      <c r="A53" s="3" t="s">
        <v>10</v>
      </c>
      <c r="B53" s="32">
        <v>38514</v>
      </c>
      <c r="F53" s="33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B4F58BEAE50C4EBCC7A4AE2F1CF225" ma:contentTypeVersion="5" ma:contentTypeDescription="Create a new document." ma:contentTypeScope="" ma:versionID="c5b7a899cc444d324c9f72499de92172">
  <xsd:schema xmlns:xsd="http://www.w3.org/2001/XMLSchema" xmlns:xs="http://www.w3.org/2001/XMLSchema" xmlns:p="http://schemas.microsoft.com/office/2006/metadata/properties" xmlns:ns2="fcba8bb5-e7d5-4423-9914-7da2d1f20b11" targetNamespace="http://schemas.microsoft.com/office/2006/metadata/properties" ma:root="true" ma:fieldsID="aa910f9b0ec0e8cea6a5ae884b76b3d9" ns2:_="">
    <xsd:import namespace="fcba8bb5-e7d5-4423-9914-7da2d1f20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a8bb5-e7d5-4423-9914-7da2d1f20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5D3435-0F57-4AE3-903D-8080D84BBD58}"/>
</file>

<file path=customXml/itemProps2.xml><?xml version="1.0" encoding="utf-8"?>
<ds:datastoreItem xmlns:ds="http://schemas.openxmlformats.org/officeDocument/2006/customXml" ds:itemID="{3045AEB9-247E-4EEA-801C-8C21157423D6}"/>
</file>

<file path=customXml/itemProps3.xml><?xml version="1.0" encoding="utf-8"?>
<ds:datastoreItem xmlns:ds="http://schemas.openxmlformats.org/officeDocument/2006/customXml" ds:itemID="{8D96176A-BA16-4786-B29A-45A755F239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Sepkes</dc:creator>
  <cp:lastModifiedBy>Rachel Morgan</cp:lastModifiedBy>
  <cp:lastPrinted>2003-04-14T12:07:52Z</cp:lastPrinted>
  <dcterms:created xsi:type="dcterms:W3CDTF">2000-08-22T13:48:49Z</dcterms:created>
  <dcterms:modified xsi:type="dcterms:W3CDTF">2017-10-02T09:27:11Z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0x010100BFB4F58BEAE50C4EBCC7A4AE2F1CF225</vt:lpwstr>
  </property>
</Properties>
</file>